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480" yWindow="45" windowWidth="17715" windowHeight="9015" activeTab="1"/>
  </bookViews>
  <sheets>
    <sheet name="1. &amp; 2. Pastoraler Raum" sheetId="1" r:id="rId1"/>
    <sheet name="3.Teilnehmeranmeldung" sheetId="2" r:id="rId2"/>
  </sheets>
  <definedNames>
    <definedName name="Anr">'1. &amp; 2. Pastoraler Raum'!$A$31:$A$32</definedName>
  </definedNames>
  <calcPr fullCalcOnLoad="1"/>
</workbook>
</file>

<file path=xl/sharedStrings.xml><?xml version="1.0" encoding="utf-8"?>
<sst xmlns="http://schemas.openxmlformats.org/spreadsheetml/2006/main" count="78" uniqueCount="69">
  <si>
    <t>Bistum Limburg</t>
  </si>
  <si>
    <t xml:space="preserve">Verbindliche Gruppenanmeldung zur Wallfahrt der Ministrant/-innen nach Rom </t>
  </si>
  <si>
    <t xml:space="preserve">Für Ministrant/-innen ab 14 Jahren </t>
  </si>
  <si>
    <t>Logo (kommt noch)</t>
  </si>
  <si>
    <r>
      <t>Reisedatum:</t>
    </r>
    <r>
      <rPr>
        <sz val="12"/>
        <rFont val="Frutiger LT 57 Cn"/>
        <family val="2"/>
      </rPr>
      <t xml:space="preserve"> </t>
    </r>
  </si>
  <si>
    <t>1. Name des Pastoralen Raumes/Pfarrei neuen Typs:</t>
  </si>
  <si>
    <t>Zuständiges Pfarrbüro:</t>
  </si>
  <si>
    <t>Strasse:</t>
  </si>
  <si>
    <t>PLZ:</t>
  </si>
  <si>
    <t>Ort:</t>
  </si>
  <si>
    <t>Telefon:</t>
  </si>
  <si>
    <t>Fax:</t>
  </si>
  <si>
    <t>E-Mail:</t>
  </si>
  <si>
    <t>Ansprechpartner/-in:</t>
  </si>
  <si>
    <t>2. Gruppenverantwortliche/r</t>
  </si>
  <si>
    <t xml:space="preserve">Nr. </t>
  </si>
  <si>
    <t>Name</t>
  </si>
  <si>
    <t>Vorname</t>
  </si>
  <si>
    <t>Straße</t>
  </si>
  <si>
    <t>PLZ</t>
  </si>
  <si>
    <t>Ort</t>
  </si>
  <si>
    <t>Geb.dat</t>
  </si>
  <si>
    <t>PR/PnT</t>
  </si>
  <si>
    <t>Unterbringung</t>
  </si>
  <si>
    <t>E-Mail</t>
  </si>
  <si>
    <t>Telefon</t>
  </si>
  <si>
    <t>Herr</t>
  </si>
  <si>
    <t>Frau</t>
  </si>
  <si>
    <t>Nr.</t>
  </si>
  <si>
    <t>Mobil</t>
  </si>
  <si>
    <t>Bezirke</t>
  </si>
  <si>
    <t>Frankfurt</t>
  </si>
  <si>
    <t>Limburg</t>
  </si>
  <si>
    <t>Westerwald</t>
  </si>
  <si>
    <t>Hochtaunus</t>
  </si>
  <si>
    <t>Maintaunus</t>
  </si>
  <si>
    <t>Untertaunus</t>
  </si>
  <si>
    <t>Rheingau</t>
  </si>
  <si>
    <t>Wetzlar</t>
  </si>
  <si>
    <t>Lahn-Dill-Eder</t>
  </si>
  <si>
    <t>Wiesbaden</t>
  </si>
  <si>
    <t>Rhein-Lahn</t>
  </si>
  <si>
    <t>3. Teilnehmer/-innen</t>
  </si>
  <si>
    <t>Geb.dat.</t>
  </si>
  <si>
    <t>Funktion</t>
  </si>
  <si>
    <t>Ministrant/in</t>
  </si>
  <si>
    <t>Leiter/in</t>
  </si>
  <si>
    <t>Gruppenverantwortlicher</t>
  </si>
  <si>
    <t>Bemerkungen:</t>
  </si>
  <si>
    <t>(Wünsche zu Zimmerbelegung sind nicht verbindlich)</t>
  </si>
  <si>
    <t xml:space="preserve">Pro sieben Teilnehmer empfehlen wir eine volljährige Begleitperson. </t>
  </si>
  <si>
    <t>Ort/Datum</t>
  </si>
  <si>
    <t>Unterschrift des/r Gruppenverantwortlichen</t>
  </si>
  <si>
    <t>Anrede*</t>
  </si>
  <si>
    <t>* Auswahlfelder</t>
  </si>
  <si>
    <t>Funktion*</t>
  </si>
  <si>
    <t>Bezirk*</t>
  </si>
  <si>
    <t>Unterbringung*</t>
  </si>
  <si>
    <t>Anmeldung*</t>
  </si>
  <si>
    <t>Änderung*</t>
  </si>
  <si>
    <t>Bezirk</t>
  </si>
  <si>
    <r>
      <t xml:space="preserve">Auf dem zweiten Tabellenblatt </t>
    </r>
    <r>
      <rPr>
        <b/>
        <sz val="12"/>
        <color indexed="10"/>
        <rFont val="Arial"/>
        <family val="2"/>
      </rPr>
      <t>(rot)</t>
    </r>
    <r>
      <rPr>
        <sz val="12"/>
        <rFont val="Arial"/>
        <family val="0"/>
      </rPr>
      <t xml:space="preserve"> ergänzen Sie bitte die Daten der weiteren Leiter/innen und der Ministrant/-innen. </t>
    </r>
  </si>
  <si>
    <r>
      <t xml:space="preserve">Bitte wählen Sie hier </t>
    </r>
    <r>
      <rPr>
        <b/>
        <sz val="12"/>
        <color indexed="12"/>
        <rFont val="Arial"/>
        <family val="2"/>
      </rPr>
      <t>(blau)</t>
    </r>
    <r>
      <rPr>
        <sz val="12"/>
        <rFont val="Arial"/>
        <family val="0"/>
      </rPr>
      <t xml:space="preserve"> aus, ob es sich um eine </t>
    </r>
    <r>
      <rPr>
        <b/>
        <sz val="12"/>
        <rFont val="Arial"/>
        <family val="2"/>
      </rPr>
      <t xml:space="preserve">Anmeldung </t>
    </r>
    <r>
      <rPr>
        <sz val="12"/>
        <rFont val="Arial"/>
        <family val="0"/>
      </rPr>
      <t xml:space="preserve">oder eine </t>
    </r>
    <r>
      <rPr>
        <b/>
        <sz val="12"/>
        <rFont val="Arial"/>
        <family val="2"/>
      </rPr>
      <t xml:space="preserve">Änderung </t>
    </r>
    <r>
      <rPr>
        <sz val="12"/>
        <rFont val="Arial"/>
        <family val="0"/>
      </rPr>
      <t xml:space="preserve">handelt. Tragen Sie außerdem die Daten zum Pastoralen Raum bzw. Pfarrei neuen Typs und des Gruppenverantwortlichen ein. </t>
    </r>
  </si>
  <si>
    <t>(nicht nach dem 27.07.2004 geboren)</t>
  </si>
  <si>
    <t>27. Juli - 4. August 2018</t>
  </si>
  <si>
    <t>Anmeldeschluss ist der 31.01.2018.</t>
  </si>
  <si>
    <t>Einzelzimmer (+270€)</t>
  </si>
  <si>
    <t>Mehrbettzimmer</t>
  </si>
  <si>
    <t xml:space="preserve">Hiermit bestätige ich die Richtigkeit der Angaben. Ausserdem trage ich als Gruppenverantwortliche/r dafür Sorge, dass die Aufsichtspflicht gewährleistet wird. Des Weiteren erkenne ich die Ausfallgebühren aus dem Informationsblatt und die AGB von CTS Reisen an und bestätige, dass ich sie an die Teilnehmer/-innen weitergeleitet habe.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</si>
</sst>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mmm\ yyyy"/>
  </numFmts>
  <fonts count="56">
    <font>
      <sz val="10"/>
      <name val="Arial"/>
      <family val="0"/>
    </font>
    <font>
      <sz val="8"/>
      <name val="Arial"/>
      <family val="0"/>
    </font>
    <font>
      <b/>
      <sz val="12"/>
      <name val="Frutiger LT 57 Cn"/>
      <family val="2"/>
    </font>
    <font>
      <sz val="12"/>
      <name val="Frutiger LT 57 Cn"/>
      <family val="2"/>
    </font>
    <font>
      <i/>
      <sz val="12"/>
      <name val="Frutiger LT 57 Cn"/>
      <family val="2"/>
    </font>
    <font>
      <b/>
      <sz val="20"/>
      <name val="Frutiger LT 57 Cn"/>
      <family val="2"/>
    </font>
    <font>
      <sz val="12"/>
      <name val="Arial"/>
      <family val="0"/>
    </font>
    <font>
      <u val="single"/>
      <sz val="10"/>
      <color indexed="12"/>
      <name val="Arial"/>
      <family val="0"/>
    </font>
    <font>
      <u val="single"/>
      <sz val="10"/>
      <color indexed="36"/>
      <name val="Arial"/>
      <family val="0"/>
    </font>
    <font>
      <b/>
      <sz val="12"/>
      <color indexed="12"/>
      <name val="Arial"/>
      <family val="2"/>
    </font>
    <font>
      <b/>
      <sz val="12"/>
      <color indexed="10"/>
      <name val="Arial"/>
      <family val="2"/>
    </font>
    <font>
      <b/>
      <sz val="12"/>
      <color indexed="12"/>
      <name val="Frutiger LT 57 Cn"/>
      <family val="2"/>
    </font>
    <font>
      <b/>
      <sz val="10"/>
      <color indexed="12"/>
      <name val="Arial"/>
      <family val="0"/>
    </font>
    <font>
      <b/>
      <sz val="12"/>
      <color indexed="10"/>
      <name val="Frutiger LT 57 Cn"/>
      <family val="2"/>
    </font>
    <font>
      <b/>
      <sz val="11"/>
      <color indexed="10"/>
      <name val="Frutiger LT 57 Cn"/>
      <family val="2"/>
    </font>
    <font>
      <sz val="10"/>
      <color indexed="55"/>
      <name val="Arial"/>
      <family val="0"/>
    </font>
    <font>
      <b/>
      <sz val="12"/>
      <color indexed="55"/>
      <name val="Frutiger LT 57 Cn"/>
      <family val="2"/>
    </font>
    <font>
      <b/>
      <sz val="16"/>
      <name val="Frutiger LT 57 Cn"/>
      <family val="2"/>
    </font>
    <font>
      <b/>
      <sz val="11"/>
      <color indexed="12"/>
      <name val="Frutiger LT 57 Cn"/>
      <family val="2"/>
    </font>
    <font>
      <sz val="10"/>
      <color indexed="23"/>
      <name val="Arial"/>
      <family val="0"/>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5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xf>
    <xf numFmtId="0" fontId="3" fillId="0" borderId="0" xfId="0" applyFont="1" applyAlignment="1">
      <alignment wrapText="1"/>
    </xf>
    <xf numFmtId="0" fontId="2" fillId="33" borderId="10" xfId="0" applyFont="1" applyFill="1" applyBorder="1" applyAlignment="1">
      <alignment horizontal="left"/>
    </xf>
    <xf numFmtId="0" fontId="0" fillId="0" borderId="10" xfId="0" applyBorder="1" applyAlignment="1" applyProtection="1">
      <alignment horizontal="left"/>
      <protection locked="0"/>
    </xf>
    <xf numFmtId="14" fontId="0" fillId="0" borderId="10" xfId="0" applyNumberFormat="1" applyBorder="1" applyAlignment="1" applyProtection="1">
      <alignment horizontal="left"/>
      <protection locked="0"/>
    </xf>
    <xf numFmtId="0" fontId="4" fillId="0" borderId="0" xfId="0" applyFont="1" applyAlignment="1">
      <alignment horizontal="left" indent="15"/>
    </xf>
    <xf numFmtId="0" fontId="4" fillId="0" borderId="0" xfId="0" applyFont="1" applyAlignment="1">
      <alignment horizontal="left" indent="3"/>
    </xf>
    <xf numFmtId="0" fontId="0" fillId="0" borderId="0" xfId="0" applyFont="1" applyAlignment="1">
      <alignment/>
    </xf>
    <xf numFmtId="0" fontId="3" fillId="0" borderId="0" xfId="0" applyFont="1" applyAlignment="1">
      <alignment/>
    </xf>
    <xf numFmtId="0" fontId="0" fillId="0" borderId="10" xfId="0" applyBorder="1" applyAlignment="1" applyProtection="1">
      <alignment/>
      <protection locked="0"/>
    </xf>
    <xf numFmtId="14" fontId="0" fillId="0" borderId="10" xfId="0" applyNumberFormat="1" applyBorder="1" applyAlignment="1" applyProtection="1">
      <alignment/>
      <protection locked="0"/>
    </xf>
    <xf numFmtId="0" fontId="0" fillId="0" borderId="10" xfId="0" applyBorder="1" applyAlignment="1" applyProtection="1">
      <alignment/>
      <protection/>
    </xf>
    <xf numFmtId="14" fontId="0" fillId="0" borderId="10" xfId="0" applyNumberFormat="1" applyBorder="1" applyAlignment="1" applyProtection="1">
      <alignment/>
      <protection/>
    </xf>
    <xf numFmtId="0" fontId="0" fillId="0" borderId="10" xfId="0" applyNumberFormat="1" applyBorder="1" applyAlignment="1" applyProtection="1">
      <alignment/>
      <protection/>
    </xf>
    <xf numFmtId="0" fontId="5" fillId="0" borderId="0" xfId="0" applyFont="1" applyAlignment="1">
      <alignment/>
    </xf>
    <xf numFmtId="0" fontId="0" fillId="0" borderId="11" xfId="0" applyBorder="1" applyAlignment="1">
      <alignment/>
    </xf>
    <xf numFmtId="0" fontId="11" fillId="0" borderId="0" xfId="0" applyFont="1" applyAlignment="1">
      <alignment/>
    </xf>
    <xf numFmtId="0" fontId="12" fillId="0" borderId="0" xfId="0" applyFont="1" applyAlignment="1">
      <alignment horizontal="left"/>
    </xf>
    <xf numFmtId="0" fontId="13" fillId="0" borderId="0" xfId="0" applyFont="1" applyAlignment="1">
      <alignment/>
    </xf>
    <xf numFmtId="0" fontId="14" fillId="0" borderId="0" xfId="0" applyFont="1" applyAlignment="1">
      <alignment/>
    </xf>
    <xf numFmtId="0" fontId="0" fillId="0" borderId="0" xfId="0" applyAlignment="1">
      <alignment horizontal="right"/>
    </xf>
    <xf numFmtId="0" fontId="15" fillId="0" borderId="10" xfId="0" applyFont="1" applyBorder="1" applyAlignment="1" applyProtection="1">
      <alignment/>
      <protection/>
    </xf>
    <xf numFmtId="0" fontId="15" fillId="0" borderId="10" xfId="0" applyFont="1" applyBorder="1" applyAlignment="1">
      <alignment/>
    </xf>
    <xf numFmtId="0" fontId="16" fillId="34" borderId="10" xfId="0" applyFont="1" applyFill="1" applyBorder="1" applyAlignment="1">
      <alignment horizontal="left"/>
    </xf>
    <xf numFmtId="0" fontId="17" fillId="0" borderId="0" xfId="0" applyFont="1" applyAlignment="1">
      <alignment/>
    </xf>
    <xf numFmtId="0" fontId="18" fillId="0" borderId="0" xfId="0" applyFont="1" applyAlignment="1">
      <alignment/>
    </xf>
    <xf numFmtId="0" fontId="19" fillId="0" borderId="10" xfId="0" applyFont="1" applyBorder="1" applyAlignment="1" applyProtection="1">
      <alignment horizontal="right"/>
      <protection/>
    </xf>
    <xf numFmtId="0" fontId="5" fillId="35" borderId="12" xfId="0" applyFont="1" applyFill="1" applyBorder="1" applyAlignment="1" applyProtection="1">
      <alignment/>
      <protection locked="0"/>
    </xf>
    <xf numFmtId="49" fontId="0" fillId="0" borderId="10" xfId="0" applyNumberFormat="1" applyBorder="1" applyAlignment="1" applyProtection="1">
      <alignment horizontal="left"/>
      <protection locked="0"/>
    </xf>
    <xf numFmtId="49" fontId="0" fillId="0" borderId="10" xfId="0" applyNumberFormat="1" applyBorder="1" applyAlignment="1" applyProtection="1">
      <alignment horizontal="left"/>
      <protection/>
    </xf>
    <xf numFmtId="0" fontId="0" fillId="0" borderId="0" xfId="0" applyFill="1" applyAlignment="1">
      <alignment/>
    </xf>
    <xf numFmtId="0" fontId="0" fillId="0" borderId="10" xfId="0" applyFont="1" applyBorder="1" applyAlignment="1" applyProtection="1">
      <alignment/>
      <protection locked="0"/>
    </xf>
    <xf numFmtId="49" fontId="0" fillId="0" borderId="10" xfId="0" applyNumberFormat="1" applyBorder="1" applyAlignment="1" applyProtection="1">
      <alignment horizontal="left"/>
      <protection locked="0"/>
    </xf>
    <xf numFmtId="49" fontId="0" fillId="0" borderId="13" xfId="0"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0" fontId="6" fillId="35" borderId="15" xfId="0" applyFont="1" applyFill="1" applyBorder="1" applyAlignment="1" applyProtection="1">
      <alignment horizontal="left" vertical="top" wrapText="1"/>
      <protection/>
    </xf>
    <xf numFmtId="0" fontId="6" fillId="35" borderId="16" xfId="0" applyFont="1" applyFill="1" applyBorder="1" applyAlignment="1" applyProtection="1">
      <alignment horizontal="left" vertical="top" wrapText="1"/>
      <protection/>
    </xf>
    <xf numFmtId="0" fontId="6" fillId="35" borderId="17" xfId="0" applyFont="1" applyFill="1" applyBorder="1" applyAlignment="1" applyProtection="1">
      <alignment horizontal="left" vertical="top" wrapText="1"/>
      <protection/>
    </xf>
    <xf numFmtId="0" fontId="6" fillId="35" borderId="18" xfId="0" applyFont="1" applyFill="1" applyBorder="1" applyAlignment="1" applyProtection="1">
      <alignment horizontal="left" vertical="top" wrapText="1"/>
      <protection/>
    </xf>
    <xf numFmtId="0" fontId="6" fillId="35" borderId="0" xfId="0" applyFont="1" applyFill="1" applyBorder="1" applyAlignment="1" applyProtection="1">
      <alignment horizontal="left" vertical="top" wrapText="1"/>
      <protection/>
    </xf>
    <xf numFmtId="0" fontId="6" fillId="35" borderId="19" xfId="0" applyFont="1" applyFill="1" applyBorder="1" applyAlignment="1" applyProtection="1">
      <alignment horizontal="left" vertical="top" wrapText="1"/>
      <protection/>
    </xf>
    <xf numFmtId="0" fontId="6" fillId="35" borderId="18" xfId="0" applyFont="1" applyFill="1" applyBorder="1" applyAlignment="1">
      <alignment horizontal="left" vertical="top" wrapText="1"/>
    </xf>
    <xf numFmtId="0" fontId="6" fillId="35" borderId="0" xfId="0" applyFont="1" applyFill="1" applyBorder="1" applyAlignment="1">
      <alignment horizontal="left" vertical="top" wrapText="1"/>
    </xf>
    <xf numFmtId="0" fontId="6" fillId="35" borderId="19" xfId="0" applyFont="1" applyFill="1" applyBorder="1" applyAlignment="1">
      <alignment horizontal="left" vertical="top" wrapText="1"/>
    </xf>
    <xf numFmtId="0" fontId="6" fillId="35" borderId="20" xfId="0" applyFont="1" applyFill="1" applyBorder="1" applyAlignment="1">
      <alignment horizontal="left" vertical="top" wrapText="1"/>
    </xf>
    <xf numFmtId="0" fontId="6" fillId="35" borderId="21" xfId="0" applyFont="1" applyFill="1" applyBorder="1" applyAlignment="1">
      <alignment horizontal="left" vertical="top" wrapText="1"/>
    </xf>
    <xf numFmtId="0" fontId="6" fillId="35" borderId="22" xfId="0" applyFont="1" applyFill="1" applyBorder="1" applyAlignment="1">
      <alignment horizontal="left" vertical="top" wrapText="1"/>
    </xf>
    <xf numFmtId="0" fontId="3" fillId="0" borderId="0" xfId="0" applyFont="1" applyAlignment="1">
      <alignment horizontal="left" wrapText="1"/>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0</xdr:row>
      <xdr:rowOff>0</xdr:rowOff>
    </xdr:from>
    <xdr:to>
      <xdr:col>8</xdr:col>
      <xdr:colOff>285750</xdr:colOff>
      <xdr:row>7</xdr:row>
      <xdr:rowOff>352425</xdr:rowOff>
    </xdr:to>
    <xdr:pic>
      <xdr:nvPicPr>
        <xdr:cNvPr id="1" name="Grafik 1"/>
        <xdr:cNvPicPr preferRelativeResize="1">
          <a:picLocks noChangeAspect="1"/>
        </xdr:cNvPicPr>
      </xdr:nvPicPr>
      <xdr:blipFill>
        <a:blip r:embed="rId1"/>
        <a:stretch>
          <a:fillRect/>
        </a:stretch>
      </xdr:blipFill>
      <xdr:spPr>
        <a:xfrm>
          <a:off x="5486400" y="0"/>
          <a:ext cx="4324350" cy="2038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L61"/>
  <sheetViews>
    <sheetView zoomScalePageLayoutView="0" workbookViewId="0" topLeftCell="A1">
      <selection activeCell="I23" sqref="I23"/>
    </sheetView>
  </sheetViews>
  <sheetFormatPr defaultColWidth="11.421875" defaultRowHeight="12.75"/>
  <cols>
    <col min="1" max="1" width="21.00390625" style="0" customWidth="1"/>
    <col min="2" max="2" width="10.28125" style="0" customWidth="1"/>
    <col min="3" max="3" width="18.00390625" style="0" customWidth="1"/>
    <col min="4" max="4" width="28.8515625" style="0" customWidth="1"/>
    <col min="5" max="5" width="17.00390625" style="0" customWidth="1"/>
    <col min="6" max="6" width="20.7109375" style="0" customWidth="1"/>
    <col min="7" max="7" width="6.421875" style="0" customWidth="1"/>
    <col min="8" max="8" width="20.57421875" style="0" customWidth="1"/>
    <col min="9" max="9" width="10.421875" style="0" customWidth="1"/>
    <col min="10" max="10" width="25.421875" style="0" customWidth="1"/>
    <col min="11" max="11" width="2.28125" style="0" hidden="1" customWidth="1"/>
    <col min="12" max="12" width="21.28125" style="0" hidden="1" customWidth="1"/>
    <col min="13" max="13" width="28.8515625" style="0" customWidth="1"/>
    <col min="14" max="14" width="16.7109375" style="0" customWidth="1"/>
    <col min="15" max="15" width="15.28125" style="0" customWidth="1"/>
  </cols>
  <sheetData>
    <row r="1" ht="26.25">
      <c r="A1" s="18" t="s">
        <v>0</v>
      </c>
    </row>
    <row r="2" ht="15">
      <c r="A2" s="2"/>
    </row>
    <row r="3" ht="15.75">
      <c r="A3" s="20" t="s">
        <v>1</v>
      </c>
    </row>
    <row r="4" spans="1:12" ht="15">
      <c r="A4" s="2" t="s">
        <v>2</v>
      </c>
      <c r="C4" s="2" t="s">
        <v>63</v>
      </c>
      <c r="L4" s="3" t="s">
        <v>3</v>
      </c>
    </row>
    <row r="6" spans="1:2" ht="21" thickBot="1">
      <c r="A6" s="1" t="s">
        <v>4</v>
      </c>
      <c r="B6" s="28" t="s">
        <v>64</v>
      </c>
    </row>
    <row r="7" ht="27" thickBot="1">
      <c r="J7" s="31" t="s">
        <v>58</v>
      </c>
    </row>
    <row r="8" ht="54.75" customHeight="1" thickBot="1"/>
    <row r="9" spans="1:10" ht="15.75" customHeight="1">
      <c r="A9" s="20" t="s">
        <v>5</v>
      </c>
      <c r="B9" s="21"/>
      <c r="C9" s="21"/>
      <c r="D9" s="21"/>
      <c r="E9" s="37"/>
      <c r="F9" s="38"/>
      <c r="G9" s="38"/>
      <c r="H9" s="39" t="s">
        <v>62</v>
      </c>
      <c r="I9" s="40"/>
      <c r="J9" s="41"/>
    </row>
    <row r="10" spans="1:10" ht="15.75">
      <c r="A10" s="2" t="s">
        <v>6</v>
      </c>
      <c r="B10" s="36"/>
      <c r="C10" s="36"/>
      <c r="D10" s="36"/>
      <c r="E10" s="36"/>
      <c r="F10" s="36"/>
      <c r="G10" s="37"/>
      <c r="H10" s="42"/>
      <c r="I10" s="43"/>
      <c r="J10" s="44"/>
    </row>
    <row r="11" spans="1:10" ht="15.75">
      <c r="A11" s="2" t="s">
        <v>13</v>
      </c>
      <c r="B11" s="36"/>
      <c r="C11" s="36"/>
      <c r="D11" s="36"/>
      <c r="E11" s="36"/>
      <c r="F11" s="36"/>
      <c r="G11" s="37"/>
      <c r="H11" s="42"/>
      <c r="I11" s="43"/>
      <c r="J11" s="44"/>
    </row>
    <row r="12" spans="1:10" ht="15.75">
      <c r="A12" s="2" t="s">
        <v>7</v>
      </c>
      <c r="B12" s="36"/>
      <c r="C12" s="36"/>
      <c r="D12" s="36"/>
      <c r="E12" s="36"/>
      <c r="F12" s="36"/>
      <c r="G12" s="37"/>
      <c r="H12" s="42"/>
      <c r="I12" s="43"/>
      <c r="J12" s="44"/>
    </row>
    <row r="13" spans="1:10" ht="15.75">
      <c r="A13" s="2" t="s">
        <v>8</v>
      </c>
      <c r="B13" s="36"/>
      <c r="C13" s="36"/>
      <c r="D13" s="36"/>
      <c r="E13" s="36"/>
      <c r="F13" s="36"/>
      <c r="G13" s="37"/>
      <c r="H13" s="45" t="s">
        <v>61</v>
      </c>
      <c r="I13" s="46"/>
      <c r="J13" s="47"/>
    </row>
    <row r="14" spans="1:10" ht="15.75">
      <c r="A14" s="2" t="s">
        <v>9</v>
      </c>
      <c r="B14" s="36"/>
      <c r="C14" s="36"/>
      <c r="D14" s="36"/>
      <c r="E14" s="36"/>
      <c r="F14" s="36"/>
      <c r="G14" s="37"/>
      <c r="H14" s="45"/>
      <c r="I14" s="46"/>
      <c r="J14" s="47"/>
    </row>
    <row r="15" spans="1:10" ht="15.75">
      <c r="A15" s="2" t="s">
        <v>10</v>
      </c>
      <c r="B15" s="36"/>
      <c r="C15" s="36"/>
      <c r="D15" s="36"/>
      <c r="E15" s="36"/>
      <c r="F15" s="36"/>
      <c r="G15" s="37"/>
      <c r="H15" s="45"/>
      <c r="I15" s="46"/>
      <c r="J15" s="47"/>
    </row>
    <row r="16" spans="1:10" ht="15.75">
      <c r="A16" s="2" t="s">
        <v>11</v>
      </c>
      <c r="B16" s="36"/>
      <c r="C16" s="36"/>
      <c r="D16" s="36"/>
      <c r="E16" s="36"/>
      <c r="F16" s="36"/>
      <c r="G16" s="37"/>
      <c r="H16" s="45"/>
      <c r="I16" s="46"/>
      <c r="J16" s="47"/>
    </row>
    <row r="17" spans="1:10" ht="16.5" thickBot="1">
      <c r="A17" s="2" t="s">
        <v>12</v>
      </c>
      <c r="B17" s="36"/>
      <c r="C17" s="36"/>
      <c r="D17" s="36"/>
      <c r="E17" s="36"/>
      <c r="F17" s="36"/>
      <c r="G17" s="37"/>
      <c r="H17" s="48"/>
      <c r="I17" s="49"/>
      <c r="J17" s="50"/>
    </row>
    <row r="18" ht="12.75" customHeight="1"/>
    <row r="21" spans="1:3" ht="15.75">
      <c r="A21" s="20" t="s">
        <v>14</v>
      </c>
      <c r="C21" s="29" t="s">
        <v>54</v>
      </c>
    </row>
    <row r="22" spans="2:10" ht="15.75">
      <c r="B22" s="27" t="s">
        <v>15</v>
      </c>
      <c r="C22" s="6" t="s">
        <v>53</v>
      </c>
      <c r="D22" s="6" t="s">
        <v>16</v>
      </c>
      <c r="E22" s="6" t="s">
        <v>17</v>
      </c>
      <c r="F22" s="6" t="s">
        <v>18</v>
      </c>
      <c r="G22" s="6" t="s">
        <v>19</v>
      </c>
      <c r="H22" s="6" t="s">
        <v>20</v>
      </c>
      <c r="I22" s="6" t="s">
        <v>21</v>
      </c>
      <c r="J22" s="6" t="s">
        <v>22</v>
      </c>
    </row>
    <row r="23" spans="2:10" ht="12.75">
      <c r="B23" s="30">
        <v>1</v>
      </c>
      <c r="C23" s="7"/>
      <c r="D23" s="7"/>
      <c r="E23" s="7"/>
      <c r="F23" s="7"/>
      <c r="G23" s="7"/>
      <c r="H23" s="7"/>
      <c r="I23" s="8"/>
      <c r="J23" s="33">
        <f>E9</f>
        <v>0</v>
      </c>
    </row>
    <row r="24" ht="12.75">
      <c r="B24" s="24"/>
    </row>
    <row r="25" ht="13.5" customHeight="1"/>
    <row r="26" ht="12.75" hidden="1"/>
    <row r="27" ht="12.75" hidden="1">
      <c r="A27" t="s">
        <v>58</v>
      </c>
    </row>
    <row r="28" ht="12.75" hidden="1">
      <c r="A28" t="s">
        <v>59</v>
      </c>
    </row>
    <row r="29" ht="12.75" hidden="1"/>
    <row r="30" ht="15.75" hidden="1">
      <c r="A30" s="1" t="s">
        <v>28</v>
      </c>
    </row>
    <row r="31" ht="1.5" customHeight="1">
      <c r="A31" s="2" t="s">
        <v>26</v>
      </c>
    </row>
    <row r="32" ht="15.75" hidden="1">
      <c r="A32" s="2" t="s">
        <v>27</v>
      </c>
    </row>
    <row r="33" ht="12.75" hidden="1"/>
    <row r="34" ht="12.75" hidden="1"/>
    <row r="35" ht="15.75" hidden="1">
      <c r="A35" s="1" t="s">
        <v>23</v>
      </c>
    </row>
    <row r="36" ht="15.75" hidden="1">
      <c r="A36" s="2" t="s">
        <v>66</v>
      </c>
    </row>
    <row r="37" ht="15.75" hidden="1">
      <c r="A37" s="5" t="s">
        <v>67</v>
      </c>
    </row>
    <row r="38" ht="12.75" hidden="1"/>
    <row r="39" ht="12.75" hidden="1"/>
    <row r="40" ht="15.75" hidden="1">
      <c r="A40" s="1" t="s">
        <v>30</v>
      </c>
    </row>
    <row r="41" ht="12.75" hidden="1">
      <c r="A41" t="s">
        <v>31</v>
      </c>
    </row>
    <row r="42" ht="12.75" hidden="1">
      <c r="A42" t="s">
        <v>34</v>
      </c>
    </row>
    <row r="43" ht="12.75" hidden="1">
      <c r="A43" t="s">
        <v>39</v>
      </c>
    </row>
    <row r="44" ht="12.75" hidden="1">
      <c r="A44" t="s">
        <v>32</v>
      </c>
    </row>
    <row r="45" ht="12.75" hidden="1">
      <c r="A45" t="s">
        <v>35</v>
      </c>
    </row>
    <row r="46" ht="12.75" hidden="1">
      <c r="A46" t="s">
        <v>37</v>
      </c>
    </row>
    <row r="47" ht="12.75" hidden="1">
      <c r="A47" t="s">
        <v>41</v>
      </c>
    </row>
    <row r="48" ht="12.75" hidden="1">
      <c r="A48" t="s">
        <v>36</v>
      </c>
    </row>
    <row r="49" ht="12.75" hidden="1">
      <c r="A49" t="s">
        <v>33</v>
      </c>
    </row>
    <row r="50" ht="12.75" hidden="1">
      <c r="A50" t="s">
        <v>38</v>
      </c>
    </row>
    <row r="51" ht="12.75" hidden="1">
      <c r="A51" t="s">
        <v>40</v>
      </c>
    </row>
    <row r="52" ht="12.75" hidden="1"/>
    <row r="53" ht="12.75" hidden="1"/>
    <row r="54" ht="15.75" hidden="1">
      <c r="A54" s="1" t="s">
        <v>44</v>
      </c>
    </row>
    <row r="55" ht="15.75" hidden="1">
      <c r="A55" s="2" t="s">
        <v>46</v>
      </c>
    </row>
    <row r="56" ht="15.75" hidden="1">
      <c r="A56" s="12" t="s">
        <v>45</v>
      </c>
    </row>
    <row r="57" ht="12.75" hidden="1"/>
    <row r="58" ht="12.75" hidden="1"/>
    <row r="60" spans="2:6" ht="15.75">
      <c r="B60" s="6" t="s">
        <v>56</v>
      </c>
      <c r="C60" s="6" t="s">
        <v>57</v>
      </c>
      <c r="D60" s="6" t="s">
        <v>24</v>
      </c>
      <c r="E60" s="6" t="s">
        <v>25</v>
      </c>
      <c r="F60" s="6" t="s">
        <v>29</v>
      </c>
    </row>
    <row r="61" spans="2:6" ht="12.75">
      <c r="B61" s="7"/>
      <c r="C61" s="7"/>
      <c r="D61" s="7"/>
      <c r="E61" s="32"/>
      <c r="F61" s="32"/>
    </row>
  </sheetData>
  <sheetProtection password="CAD1" sheet="1"/>
  <mergeCells count="11">
    <mergeCell ref="B12:G12"/>
    <mergeCell ref="B13:G13"/>
    <mergeCell ref="E9:G9"/>
    <mergeCell ref="H9:J12"/>
    <mergeCell ref="H13:J17"/>
    <mergeCell ref="B14:G14"/>
    <mergeCell ref="B15:G15"/>
    <mergeCell ref="B16:G16"/>
    <mergeCell ref="B17:G17"/>
    <mergeCell ref="B10:G10"/>
    <mergeCell ref="B11:G11"/>
  </mergeCells>
  <dataValidations count="4">
    <dataValidation type="list" allowBlank="1" showInputMessage="1" showErrorMessage="1" sqref="C61">
      <formula1>$A$36:$A$37</formula1>
    </dataValidation>
    <dataValidation type="list" allowBlank="1" showInputMessage="1" showErrorMessage="1" sqref="B61">
      <formula1>$A$41:$A$51</formula1>
    </dataValidation>
    <dataValidation type="list" allowBlank="1" showInputMessage="1" showErrorMessage="1" sqref="J7">
      <formula1>$A$27:$A$28</formula1>
    </dataValidation>
    <dataValidation type="list" allowBlank="1" showInputMessage="1" showErrorMessage="1" sqref="C23">
      <formula1>$A$31:$A$32</formula1>
    </dataValidation>
  </dataValidations>
  <printOptions/>
  <pageMargins left="0.2" right="0.16" top="0.69" bottom="0.984251969" header="0.42" footer="0.4921259845"/>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tabColor indexed="10"/>
  </sheetPr>
  <dimension ref="A1:N86"/>
  <sheetViews>
    <sheetView tabSelected="1" zoomScalePageLayoutView="0" workbookViewId="0" topLeftCell="B1">
      <selection activeCell="G25" sqref="G25"/>
    </sheetView>
  </sheetViews>
  <sheetFormatPr defaultColWidth="11.421875" defaultRowHeight="12.75"/>
  <cols>
    <col min="1" max="1" width="11.421875" style="0" hidden="1" customWidth="1"/>
    <col min="2" max="2" width="4.8515625" style="0" customWidth="1"/>
    <col min="3" max="3" width="9.421875" style="0" customWidth="1"/>
    <col min="4" max="5" width="18.28125" style="0" customWidth="1"/>
    <col min="6" max="6" width="10.140625" style="0" bestFit="1" customWidth="1"/>
    <col min="7" max="7" width="20.8515625" style="0" bestFit="1" customWidth="1"/>
    <col min="8" max="8" width="31.00390625" style="0" customWidth="1"/>
    <col min="9" max="9" width="14.28125" style="0" customWidth="1"/>
    <col min="10" max="10" width="42.140625" style="0" customWidth="1"/>
  </cols>
  <sheetData>
    <row r="1" spans="2:5" ht="15.75">
      <c r="B1" s="22" t="s">
        <v>42</v>
      </c>
      <c r="E1" s="23" t="s">
        <v>54</v>
      </c>
    </row>
    <row r="2" spans="2:11" ht="15.75">
      <c r="B2" s="27" t="s">
        <v>28</v>
      </c>
      <c r="C2" s="6" t="s">
        <v>53</v>
      </c>
      <c r="D2" s="6" t="s">
        <v>16</v>
      </c>
      <c r="E2" s="6" t="s">
        <v>17</v>
      </c>
      <c r="F2" s="6" t="s">
        <v>43</v>
      </c>
      <c r="G2" s="6" t="s">
        <v>55</v>
      </c>
      <c r="H2" s="6" t="s">
        <v>22</v>
      </c>
      <c r="I2" s="6" t="s">
        <v>60</v>
      </c>
      <c r="J2" s="6" t="s">
        <v>23</v>
      </c>
      <c r="K2" s="11"/>
    </row>
    <row r="3" spans="2:11" ht="15.75">
      <c r="B3" s="25">
        <f>'1. &amp; 2. Pastoraler Raum'!B23</f>
        <v>1</v>
      </c>
      <c r="C3" s="15">
        <f>'1. &amp; 2. Pastoraler Raum'!C23</f>
        <v>0</v>
      </c>
      <c r="D3" s="15">
        <f>'1. &amp; 2. Pastoraler Raum'!D23</f>
        <v>0</v>
      </c>
      <c r="E3" s="15">
        <f>'1. &amp; 2. Pastoraler Raum'!E23</f>
        <v>0</v>
      </c>
      <c r="F3" s="16">
        <f>'1. &amp; 2. Pastoraler Raum'!I23</f>
        <v>0</v>
      </c>
      <c r="G3" s="15" t="s">
        <v>47</v>
      </c>
      <c r="H3" s="17">
        <f>'1. &amp; 2. Pastoraler Raum'!$E$9</f>
        <v>0</v>
      </c>
      <c r="I3" s="15">
        <f>IF(H3="","",'1. &amp; 2. Pastoraler Raum'!$B$61)</f>
        <v>0</v>
      </c>
      <c r="J3" s="15">
        <f>'1. &amp; 2. Pastoraler Raum'!C61</f>
        <v>0</v>
      </c>
      <c r="K3" s="9"/>
    </row>
    <row r="4" spans="2:13" ht="15.75">
      <c r="B4" s="26">
        <f>IF(C4="","",2)</f>
      </c>
      <c r="C4" s="13"/>
      <c r="D4" s="13"/>
      <c r="E4" s="13"/>
      <c r="F4" s="14"/>
      <c r="G4" s="14"/>
      <c r="H4" s="17">
        <f>IF(B4="","",'1. &amp; 2. Pastoraler Raum'!$E$9)</f>
      </c>
      <c r="I4" s="15">
        <f>IF(H4="","",'1. &amp; 2. Pastoraler Raum'!$B$61)</f>
      </c>
      <c r="J4" s="13"/>
      <c r="M4" s="10"/>
    </row>
    <row r="5" spans="2:14" ht="15.75">
      <c r="B5" s="26">
        <f>IF(C5="","",3)</f>
      </c>
      <c r="C5" s="13"/>
      <c r="D5" s="13"/>
      <c r="E5" s="13"/>
      <c r="F5" s="14"/>
      <c r="G5" s="14"/>
      <c r="H5" s="17">
        <f>IF(B5="","",'1. &amp; 2. Pastoraler Raum'!$E$9)</f>
      </c>
      <c r="I5" s="15">
        <f>IF(H5="","",'1. &amp; 2. Pastoraler Raum'!$B$61)</f>
      </c>
      <c r="J5" s="13"/>
      <c r="N5" s="3"/>
    </row>
    <row r="6" spans="2:10" ht="12.75">
      <c r="B6" s="26">
        <f>IF(C6="","",4)</f>
      </c>
      <c r="C6" s="13"/>
      <c r="D6" s="13"/>
      <c r="E6" s="13"/>
      <c r="F6" s="14"/>
      <c r="G6" s="14"/>
      <c r="H6" s="17">
        <f>IF(B6="","",'1. &amp; 2. Pastoraler Raum'!$E$9)</f>
      </c>
      <c r="I6" s="15">
        <f>IF(H6="","",'1. &amp; 2. Pastoraler Raum'!$B$61)</f>
      </c>
      <c r="J6" s="13"/>
    </row>
    <row r="7" spans="2:10" ht="12.75">
      <c r="B7" s="26">
        <f>IF(C7="","",5)</f>
      </c>
      <c r="C7" s="13"/>
      <c r="D7" s="13"/>
      <c r="E7" s="13"/>
      <c r="F7" s="14"/>
      <c r="G7" s="14"/>
      <c r="H7" s="17">
        <f>IF(B7="","",'1. &amp; 2. Pastoraler Raum'!$E$9)</f>
      </c>
      <c r="I7" s="15">
        <f>IF(H7="","",'1. &amp; 2. Pastoraler Raum'!$B$61)</f>
      </c>
      <c r="J7" s="13"/>
    </row>
    <row r="8" spans="2:10" ht="12.75">
      <c r="B8" s="26">
        <f>IF(C8="","",6)</f>
      </c>
      <c r="C8" s="13"/>
      <c r="D8" s="13"/>
      <c r="E8" s="13"/>
      <c r="F8" s="14"/>
      <c r="G8" s="14"/>
      <c r="H8" s="17">
        <f>IF(B8="","",'1. &amp; 2. Pastoraler Raum'!$E$9)</f>
      </c>
      <c r="I8" s="15">
        <f>IF(H8="","",'1. &amp; 2. Pastoraler Raum'!$B$61)</f>
      </c>
      <c r="J8" s="13"/>
    </row>
    <row r="9" spans="2:10" ht="12.75">
      <c r="B9" s="26">
        <f>IF(C9="","",7)</f>
      </c>
      <c r="C9" s="13"/>
      <c r="D9" s="13"/>
      <c r="E9" s="13"/>
      <c r="F9" s="14"/>
      <c r="G9" s="14"/>
      <c r="H9" s="17">
        <f>IF(B9="","",'1. &amp; 2. Pastoraler Raum'!$E$9)</f>
      </c>
      <c r="I9" s="15">
        <f>IF(H9="","",'1. &amp; 2. Pastoraler Raum'!$B$61)</f>
      </c>
      <c r="J9" s="13"/>
    </row>
    <row r="10" spans="2:10" ht="12.75">
      <c r="B10" s="26">
        <f>IF(C10="","",8)</f>
      </c>
      <c r="C10" s="13"/>
      <c r="D10" s="35"/>
      <c r="E10" s="13"/>
      <c r="F10" s="14"/>
      <c r="G10" s="14"/>
      <c r="H10" s="17">
        <f>IF(B10="","",'1. &amp; 2. Pastoraler Raum'!$E$9)</f>
      </c>
      <c r="I10" s="15">
        <f>IF(H10="","",'1. &amp; 2. Pastoraler Raum'!$B$61)</f>
      </c>
      <c r="J10" s="13"/>
    </row>
    <row r="11" spans="2:10" ht="12.75">
      <c r="B11" s="26">
        <f>IF(C11="","",9)</f>
      </c>
      <c r="C11" s="13"/>
      <c r="D11" s="13"/>
      <c r="E11" s="13"/>
      <c r="F11" s="14"/>
      <c r="G11" s="14"/>
      <c r="H11" s="17">
        <f>IF(B11="","",'1. &amp; 2. Pastoraler Raum'!$E$9)</f>
      </c>
      <c r="I11" s="15">
        <f>IF(H11="","",'1. &amp; 2. Pastoraler Raum'!$B$61)</f>
      </c>
      <c r="J11" s="13"/>
    </row>
    <row r="12" spans="2:10" ht="12.75">
      <c r="B12" s="26">
        <f>IF(C12="","",10)</f>
      </c>
      <c r="C12" s="13"/>
      <c r="D12" s="13"/>
      <c r="E12" s="13"/>
      <c r="F12" s="14"/>
      <c r="G12" s="14"/>
      <c r="H12" s="17">
        <f>IF(B12="","",'1. &amp; 2. Pastoraler Raum'!$E$9)</f>
      </c>
      <c r="I12" s="15">
        <f>IF(H12="","",'1. &amp; 2. Pastoraler Raum'!$B$61)</f>
      </c>
      <c r="J12" s="13"/>
    </row>
    <row r="13" spans="2:10" ht="12.75">
      <c r="B13" s="26">
        <f>IF(C13="","",11)</f>
      </c>
      <c r="C13" s="13"/>
      <c r="D13" s="13"/>
      <c r="E13" s="13"/>
      <c r="F13" s="14"/>
      <c r="G13" s="14"/>
      <c r="H13" s="17">
        <f>IF(B13="","",'1. &amp; 2. Pastoraler Raum'!$E$9)</f>
      </c>
      <c r="I13" s="15">
        <f>IF(H13="","",'1. &amp; 2. Pastoraler Raum'!$B$61)</f>
      </c>
      <c r="J13" s="13"/>
    </row>
    <row r="14" spans="2:10" ht="12.75">
      <c r="B14" s="26">
        <f>IF(C14="","",12)</f>
      </c>
      <c r="C14" s="13"/>
      <c r="D14" s="13"/>
      <c r="E14" s="13"/>
      <c r="F14" s="14"/>
      <c r="G14" s="14"/>
      <c r="H14" s="17">
        <f>IF(B14="","",'1. &amp; 2. Pastoraler Raum'!$E$9)</f>
      </c>
      <c r="I14" s="15">
        <f>IF(H14="","",'1. &amp; 2. Pastoraler Raum'!$B$61)</f>
      </c>
      <c r="J14" s="13"/>
    </row>
    <row r="15" spans="2:10" ht="12.75">
      <c r="B15" s="26">
        <f>IF(C15="","",13)</f>
      </c>
      <c r="C15" s="13"/>
      <c r="D15" s="13"/>
      <c r="E15" s="13"/>
      <c r="F15" s="14"/>
      <c r="G15" s="14"/>
      <c r="H15" s="17">
        <f>IF(B15="","",'1. &amp; 2. Pastoraler Raum'!$E$9)</f>
      </c>
      <c r="I15" s="15">
        <f>IF(H15="","",'1. &amp; 2. Pastoraler Raum'!$B$61)</f>
      </c>
      <c r="J15" s="13"/>
    </row>
    <row r="16" spans="2:10" ht="12.75">
      <c r="B16" s="26">
        <f>IF(C16="","",14)</f>
      </c>
      <c r="C16" s="13"/>
      <c r="D16" s="13"/>
      <c r="E16" s="13"/>
      <c r="F16" s="14"/>
      <c r="G16" s="14"/>
      <c r="H16" s="17">
        <f>IF(B16="","",'1. &amp; 2. Pastoraler Raum'!$E$9)</f>
      </c>
      <c r="I16" s="15">
        <f>IF(H16="","",'1. &amp; 2. Pastoraler Raum'!$B$61)</f>
      </c>
      <c r="J16" s="13"/>
    </row>
    <row r="17" spans="2:10" ht="12.75">
      <c r="B17" s="26">
        <f>IF(C17="","",15)</f>
      </c>
      <c r="C17" s="13"/>
      <c r="D17" s="13"/>
      <c r="E17" s="13"/>
      <c r="F17" s="14"/>
      <c r="G17" s="14"/>
      <c r="H17" s="17">
        <f>IF(B17="","",'1. &amp; 2. Pastoraler Raum'!$E$9)</f>
      </c>
      <c r="I17" s="15">
        <f>IF(H17="","",'1. &amp; 2. Pastoraler Raum'!$B$61)</f>
      </c>
      <c r="J17" s="13"/>
    </row>
    <row r="18" spans="2:10" ht="12.75">
      <c r="B18" s="26">
        <f>IF(C18="","",16)</f>
      </c>
      <c r="C18" s="13"/>
      <c r="D18" s="13"/>
      <c r="E18" s="13"/>
      <c r="F18" s="14"/>
      <c r="G18" s="14"/>
      <c r="H18" s="17">
        <f>IF(B18="","",'1. &amp; 2. Pastoraler Raum'!$E$9)</f>
      </c>
      <c r="I18" s="15">
        <f>IF(H18="","",'1. &amp; 2. Pastoraler Raum'!$B$61)</f>
      </c>
      <c r="J18" s="13"/>
    </row>
    <row r="19" spans="2:10" ht="12.75">
      <c r="B19" s="26">
        <f>IF(C19="","",17)</f>
      </c>
      <c r="C19" s="13"/>
      <c r="D19" s="13"/>
      <c r="E19" s="13"/>
      <c r="F19" s="14"/>
      <c r="G19" s="14"/>
      <c r="H19" s="17">
        <f>IF(B19="","",'1. &amp; 2. Pastoraler Raum'!$E$9)</f>
      </c>
      <c r="I19" s="15">
        <f>IF(H19="","",'1. &amp; 2. Pastoraler Raum'!$B$61)</f>
      </c>
      <c r="J19" s="13"/>
    </row>
    <row r="20" spans="2:10" ht="12.75">
      <c r="B20" s="26">
        <f>IF(C20="","",18)</f>
      </c>
      <c r="C20" s="13"/>
      <c r="D20" s="13"/>
      <c r="E20" s="13"/>
      <c r="F20" s="14"/>
      <c r="G20" s="14"/>
      <c r="H20" s="17">
        <f>IF(B20="","",'1. &amp; 2. Pastoraler Raum'!$E$9)</f>
      </c>
      <c r="I20" s="15">
        <f>IF(H20="","",'1. &amp; 2. Pastoraler Raum'!$B$61)</f>
      </c>
      <c r="J20" s="13"/>
    </row>
    <row r="21" spans="2:10" ht="12.75">
      <c r="B21" s="26">
        <f>IF(C21="","",19)</f>
      </c>
      <c r="C21" s="13"/>
      <c r="D21" s="13"/>
      <c r="E21" s="13"/>
      <c r="F21" s="14"/>
      <c r="G21" s="14"/>
      <c r="H21" s="17">
        <f>IF(B21="","",'1. &amp; 2. Pastoraler Raum'!$E$9)</f>
      </c>
      <c r="I21" s="15">
        <f>IF(H21="","",'1. &amp; 2. Pastoraler Raum'!$B$61)</f>
      </c>
      <c r="J21" s="13"/>
    </row>
    <row r="22" spans="2:10" ht="12.75">
      <c r="B22" s="26">
        <f>IF(C22="","",20)</f>
      </c>
      <c r="C22" s="13"/>
      <c r="D22" s="13"/>
      <c r="E22" s="13"/>
      <c r="F22" s="14"/>
      <c r="G22" s="14"/>
      <c r="H22" s="17">
        <f>IF(B22="","",'1. &amp; 2. Pastoraler Raum'!$E$9)</f>
      </c>
      <c r="I22" s="15">
        <f>IF(H22="","",'1. &amp; 2. Pastoraler Raum'!$B$61)</f>
      </c>
      <c r="J22" s="13"/>
    </row>
    <row r="23" spans="1:10" ht="12.75">
      <c r="A23" t="str">
        <f>'1. &amp; 2. Pastoraler Raum'!A30</f>
        <v>Nr.</v>
      </c>
      <c r="B23" s="26">
        <f>IF(C23="","",21)</f>
      </c>
      <c r="C23" s="13"/>
      <c r="D23" s="13"/>
      <c r="E23" s="13"/>
      <c r="F23" s="14"/>
      <c r="G23" s="14"/>
      <c r="H23" s="17">
        <f>IF(B23="","",'1. &amp; 2. Pastoraler Raum'!$E$9)</f>
      </c>
      <c r="I23" s="15">
        <f>IF(H23="","",'1. &amp; 2. Pastoraler Raum'!$B$61)</f>
      </c>
      <c r="J23" s="13"/>
    </row>
    <row r="24" spans="1:10" ht="12.75">
      <c r="A24" t="str">
        <f>'1. &amp; 2. Pastoraler Raum'!A31</f>
        <v>Herr</v>
      </c>
      <c r="B24" s="26">
        <f>IF(C24="","",22)</f>
      </c>
      <c r="C24" s="13"/>
      <c r="D24" s="13"/>
      <c r="E24" s="13"/>
      <c r="F24" s="14"/>
      <c r="G24" s="14"/>
      <c r="H24" s="17">
        <f>IF(B24="","",'1. &amp; 2. Pastoraler Raum'!$E$9)</f>
      </c>
      <c r="I24" s="15">
        <f>IF(H24="","",'1. &amp; 2. Pastoraler Raum'!$B$61)</f>
      </c>
      <c r="J24" s="13"/>
    </row>
    <row r="25" spans="1:10" ht="12.75">
      <c r="A25" t="str">
        <f>'1. &amp; 2. Pastoraler Raum'!A32</f>
        <v>Frau</v>
      </c>
      <c r="B25" s="26">
        <f>IF(C25="","",23)</f>
      </c>
      <c r="C25" s="13"/>
      <c r="D25" s="13"/>
      <c r="E25" s="13"/>
      <c r="F25" s="14"/>
      <c r="G25" s="14"/>
      <c r="H25" s="17">
        <f>IF(B25="","",'1. &amp; 2. Pastoraler Raum'!$E$9)</f>
      </c>
      <c r="I25" s="15">
        <f>IF(H25="","",'1. &amp; 2. Pastoraler Raum'!$B$61)</f>
      </c>
      <c r="J25" s="13"/>
    </row>
    <row r="26" spans="1:10" ht="12.75">
      <c r="A26">
        <f>'1. &amp; 2. Pastoraler Raum'!A33</f>
        <v>0</v>
      </c>
      <c r="B26" s="26">
        <f>IF(C26="","",24)</f>
      </c>
      <c r="C26" s="13"/>
      <c r="D26" s="13"/>
      <c r="E26" s="13"/>
      <c r="F26" s="14"/>
      <c r="G26" s="14"/>
      <c r="H26" s="17">
        <f>IF(B26="","",'1. &amp; 2. Pastoraler Raum'!$E$9)</f>
      </c>
      <c r="I26" s="15">
        <f>IF(H26="","",'1. &amp; 2. Pastoraler Raum'!$B$61)</f>
      </c>
      <c r="J26" s="13"/>
    </row>
    <row r="27" spans="1:10" ht="12.75">
      <c r="A27">
        <f>'1. &amp; 2. Pastoraler Raum'!A34</f>
        <v>0</v>
      </c>
      <c r="B27" s="26">
        <f>IF(C27="","",25)</f>
      </c>
      <c r="C27" s="13"/>
      <c r="D27" s="13"/>
      <c r="E27" s="13"/>
      <c r="F27" s="14"/>
      <c r="G27" s="14"/>
      <c r="H27" s="17">
        <f>IF(B27="","",'1. &amp; 2. Pastoraler Raum'!$E$9)</f>
      </c>
      <c r="I27" s="15">
        <f>IF(H27="","",'1. &amp; 2. Pastoraler Raum'!$B$61)</f>
      </c>
      <c r="J27" s="13"/>
    </row>
    <row r="28" spans="1:10" ht="12.75">
      <c r="A28" t="str">
        <f>'1. &amp; 2. Pastoraler Raum'!A35</f>
        <v>Unterbringung</v>
      </c>
      <c r="B28" s="26">
        <f>IF(C28="","",26)</f>
      </c>
      <c r="C28" s="13"/>
      <c r="D28" s="13"/>
      <c r="E28" s="13"/>
      <c r="F28" s="14"/>
      <c r="G28" s="14"/>
      <c r="H28" s="17">
        <f>IF(B28="","",'1. &amp; 2. Pastoraler Raum'!$E$9)</f>
      </c>
      <c r="I28" s="15">
        <f>IF(H28="","",'1. &amp; 2. Pastoraler Raum'!$B$61)</f>
      </c>
      <c r="J28" s="13"/>
    </row>
    <row r="29" spans="1:10" ht="12.75">
      <c r="A29" t="str">
        <f>'1. &amp; 2. Pastoraler Raum'!A36</f>
        <v>Einzelzimmer (+270€)</v>
      </c>
      <c r="B29" s="26">
        <f>IF(C29="","",27)</f>
      </c>
      <c r="C29" s="13"/>
      <c r="D29" s="13"/>
      <c r="E29" s="13"/>
      <c r="F29" s="14"/>
      <c r="G29" s="14"/>
      <c r="H29" s="17">
        <f>IF(B29="","",'1. &amp; 2. Pastoraler Raum'!$E$9)</f>
      </c>
      <c r="I29" s="15">
        <f>IF(H29="","",'1. &amp; 2. Pastoraler Raum'!$B$61)</f>
      </c>
      <c r="J29" s="13"/>
    </row>
    <row r="30" spans="1:10" ht="12.75">
      <c r="A30" s="4" t="s">
        <v>67</v>
      </c>
      <c r="B30" s="26">
        <f>IF(C30="","",28)</f>
      </c>
      <c r="C30" s="13"/>
      <c r="D30" s="13"/>
      <c r="E30" s="13"/>
      <c r="F30" s="14"/>
      <c r="G30" s="14"/>
      <c r="H30" s="17">
        <f>IF(B30="","",'1. &amp; 2. Pastoraler Raum'!$E$9)</f>
      </c>
      <c r="I30" s="15">
        <f>IF(H30="","",'1. &amp; 2. Pastoraler Raum'!$B$61)</f>
      </c>
      <c r="J30" s="13"/>
    </row>
    <row r="31" spans="1:10" ht="12.75">
      <c r="A31">
        <f>'1. &amp; 2. Pastoraler Raum'!A38</f>
        <v>0</v>
      </c>
      <c r="B31" s="26">
        <f>IF(C31="","",29)</f>
      </c>
      <c r="C31" s="13"/>
      <c r="D31" s="13"/>
      <c r="E31" s="13"/>
      <c r="F31" s="14"/>
      <c r="G31" s="14"/>
      <c r="H31" s="17">
        <f>IF(B31="","",'1. &amp; 2. Pastoraler Raum'!$E$9)</f>
      </c>
      <c r="I31" s="15">
        <f>IF(H31="","",'1. &amp; 2. Pastoraler Raum'!$B$61)</f>
      </c>
      <c r="J31" s="13"/>
    </row>
    <row r="32" spans="1:10" ht="12.75">
      <c r="A32">
        <f>'1. &amp; 2. Pastoraler Raum'!A39</f>
        <v>0</v>
      </c>
      <c r="B32" s="26">
        <f>IF(C32="","",30)</f>
      </c>
      <c r="C32" s="13"/>
      <c r="D32" s="13"/>
      <c r="E32" s="13"/>
      <c r="F32" s="14"/>
      <c r="G32" s="14"/>
      <c r="H32" s="17">
        <f>IF(B32="","",'1. &amp; 2. Pastoraler Raum'!$E$9)</f>
      </c>
      <c r="I32" s="15">
        <f>IF(H32="","",'1. &amp; 2. Pastoraler Raum'!$B$61)</f>
      </c>
      <c r="J32" s="13"/>
    </row>
    <row r="33" spans="1:10" ht="12.75">
      <c r="A33" t="str">
        <f>'1. &amp; 2. Pastoraler Raum'!A40</f>
        <v>Bezirke</v>
      </c>
      <c r="B33" s="26">
        <f>IF(C33="","",31)</f>
      </c>
      <c r="C33" s="13"/>
      <c r="D33" s="13"/>
      <c r="E33" s="13"/>
      <c r="F33" s="14"/>
      <c r="G33" s="14"/>
      <c r="H33" s="17">
        <f>IF(B33="","",'1. &amp; 2. Pastoraler Raum'!$E$9)</f>
      </c>
      <c r="I33" s="15">
        <f>IF(H33="","",'1. &amp; 2. Pastoraler Raum'!$B$61)</f>
      </c>
      <c r="J33" s="13"/>
    </row>
    <row r="34" spans="1:10" ht="12.75">
      <c r="A34" t="str">
        <f>'1. &amp; 2. Pastoraler Raum'!A41</f>
        <v>Frankfurt</v>
      </c>
      <c r="B34" s="26">
        <f>IF(C34="","",32)</f>
      </c>
      <c r="C34" s="13"/>
      <c r="D34" s="13"/>
      <c r="E34" s="13"/>
      <c r="F34" s="14"/>
      <c r="G34" s="14"/>
      <c r="H34" s="17">
        <f>IF(B34="","",'1. &amp; 2. Pastoraler Raum'!$E$9)</f>
      </c>
      <c r="I34" s="15">
        <f>IF(H34="","",'1. &amp; 2. Pastoraler Raum'!$B$61)</f>
      </c>
      <c r="J34" s="13"/>
    </row>
    <row r="35" spans="1:10" ht="12.75">
      <c r="A35" t="str">
        <f>'1. &amp; 2. Pastoraler Raum'!A42</f>
        <v>Hochtaunus</v>
      </c>
      <c r="B35" s="26">
        <f>IF(C35="","",33)</f>
      </c>
      <c r="C35" s="13"/>
      <c r="D35" s="13"/>
      <c r="E35" s="13"/>
      <c r="F35" s="14"/>
      <c r="G35" s="14"/>
      <c r="H35" s="17">
        <f>IF(B35="","",'1. &amp; 2. Pastoraler Raum'!$E$9)</f>
      </c>
      <c r="I35" s="15">
        <f>IF(H35="","",'1. &amp; 2. Pastoraler Raum'!$B$61)</f>
      </c>
      <c r="J35" s="13"/>
    </row>
    <row r="36" spans="1:10" ht="12.75">
      <c r="A36" t="str">
        <f>'1. &amp; 2. Pastoraler Raum'!A43</f>
        <v>Lahn-Dill-Eder</v>
      </c>
      <c r="B36" s="26">
        <f>IF(C36="","",34)</f>
      </c>
      <c r="C36" s="13"/>
      <c r="D36" s="13"/>
      <c r="E36" s="13"/>
      <c r="F36" s="14"/>
      <c r="G36" s="14"/>
      <c r="H36" s="17">
        <f>IF(B36="","",'1. &amp; 2. Pastoraler Raum'!$E$9)</f>
      </c>
      <c r="I36" s="15">
        <f>IF(H36="","",'1. &amp; 2. Pastoraler Raum'!$B$61)</f>
      </c>
      <c r="J36" s="13"/>
    </row>
    <row r="37" spans="1:10" ht="12.75">
      <c r="A37" t="str">
        <f>'1. &amp; 2. Pastoraler Raum'!A44</f>
        <v>Limburg</v>
      </c>
      <c r="B37" s="26">
        <f>IF(C37="","",35)</f>
      </c>
      <c r="C37" s="13"/>
      <c r="D37" s="13"/>
      <c r="E37" s="13"/>
      <c r="F37" s="14"/>
      <c r="G37" s="14"/>
      <c r="H37" s="17">
        <f>IF(B37="","",'1. &amp; 2. Pastoraler Raum'!$E$9)</f>
      </c>
      <c r="I37" s="15">
        <f>IF(H37="","",'1. &amp; 2. Pastoraler Raum'!$B$61)</f>
      </c>
      <c r="J37" s="13"/>
    </row>
    <row r="38" spans="1:10" ht="12.75">
      <c r="A38" t="str">
        <f>'1. &amp; 2. Pastoraler Raum'!A45</f>
        <v>Maintaunus</v>
      </c>
      <c r="B38" s="26">
        <f>IF(C38="","",36)</f>
      </c>
      <c r="C38" s="13"/>
      <c r="D38" s="13"/>
      <c r="E38" s="13"/>
      <c r="F38" s="14"/>
      <c r="G38" s="14"/>
      <c r="H38" s="17">
        <f>IF(B38="","",'1. &amp; 2. Pastoraler Raum'!$E$9)</f>
      </c>
      <c r="I38" s="15">
        <f>IF(H38="","",'1. &amp; 2. Pastoraler Raum'!$B$61)</f>
      </c>
      <c r="J38" s="13"/>
    </row>
    <row r="39" spans="1:10" ht="12.75">
      <c r="A39" t="str">
        <f>'1. &amp; 2. Pastoraler Raum'!A46</f>
        <v>Rheingau</v>
      </c>
      <c r="B39" s="26">
        <f>IF(C39="","",37)</f>
      </c>
      <c r="C39" s="13"/>
      <c r="D39" s="13"/>
      <c r="E39" s="13"/>
      <c r="F39" s="14"/>
      <c r="G39" s="14"/>
      <c r="H39" s="17">
        <f>IF(B39="","",'1. &amp; 2. Pastoraler Raum'!$E$9)</f>
      </c>
      <c r="I39" s="15">
        <f>IF(H39="","",'1. &amp; 2. Pastoraler Raum'!$B$61)</f>
      </c>
      <c r="J39" s="13"/>
    </row>
    <row r="40" spans="1:10" ht="12.75">
      <c r="A40" t="str">
        <f>'1. &amp; 2. Pastoraler Raum'!A47</f>
        <v>Rhein-Lahn</v>
      </c>
      <c r="B40" s="26">
        <f>IF(C40="","",38)</f>
      </c>
      <c r="C40" s="13"/>
      <c r="D40" s="13"/>
      <c r="E40" s="13"/>
      <c r="F40" s="14"/>
      <c r="G40" s="14"/>
      <c r="H40" s="17">
        <f>IF(B40="","",'1. &amp; 2. Pastoraler Raum'!$E$9)</f>
      </c>
      <c r="I40" s="15">
        <f>IF(H40="","",'1. &amp; 2. Pastoraler Raum'!$B$61)</f>
      </c>
      <c r="J40" s="13"/>
    </row>
    <row r="41" spans="1:10" ht="12.75">
      <c r="A41" t="str">
        <f>'1. &amp; 2. Pastoraler Raum'!A48</f>
        <v>Untertaunus</v>
      </c>
      <c r="B41" s="26">
        <f>IF(C41="","",39)</f>
      </c>
      <c r="C41" s="13"/>
      <c r="D41" s="13"/>
      <c r="E41" s="13"/>
      <c r="F41" s="14"/>
      <c r="G41" s="14"/>
      <c r="H41" s="17">
        <f>IF(B41="","",'1. &amp; 2. Pastoraler Raum'!$E$9)</f>
      </c>
      <c r="I41" s="15">
        <f>IF(H41="","",'1. &amp; 2. Pastoraler Raum'!$B$61)</f>
      </c>
      <c r="J41" s="13"/>
    </row>
    <row r="42" spans="1:10" ht="12.75">
      <c r="A42" t="str">
        <f>'1. &amp; 2. Pastoraler Raum'!A49</f>
        <v>Westerwald</v>
      </c>
      <c r="B42" s="26">
        <f>IF(C42="","",40)</f>
      </c>
      <c r="C42" s="13"/>
      <c r="D42" s="13"/>
      <c r="E42" s="13"/>
      <c r="F42" s="14"/>
      <c r="G42" s="14"/>
      <c r="H42" s="17">
        <f>IF(B42="","",'1. &amp; 2. Pastoraler Raum'!$E$9)</f>
      </c>
      <c r="I42" s="15">
        <f>IF(H42="","",'1. &amp; 2. Pastoraler Raum'!$B$61)</f>
      </c>
      <c r="J42" s="13"/>
    </row>
    <row r="43" spans="1:10" ht="12.75">
      <c r="A43" t="str">
        <f>'1. &amp; 2. Pastoraler Raum'!A50</f>
        <v>Wetzlar</v>
      </c>
      <c r="B43" s="26">
        <f>IF(C43="","",41)</f>
      </c>
      <c r="C43" s="13"/>
      <c r="D43" s="13"/>
      <c r="E43" s="13"/>
      <c r="F43" s="14"/>
      <c r="G43" s="14"/>
      <c r="H43" s="17">
        <f>IF(B43="","",'1. &amp; 2. Pastoraler Raum'!$E$9)</f>
      </c>
      <c r="I43" s="15">
        <f>IF(H43="","",'1. &amp; 2. Pastoraler Raum'!$B$61)</f>
      </c>
      <c r="J43" s="13"/>
    </row>
    <row r="44" spans="1:10" ht="12.75">
      <c r="A44" t="str">
        <f>'1. &amp; 2. Pastoraler Raum'!A51</f>
        <v>Wiesbaden</v>
      </c>
      <c r="B44" s="26">
        <f>IF(C44="","",42)</f>
      </c>
      <c r="C44" s="13"/>
      <c r="D44" s="13"/>
      <c r="E44" s="13"/>
      <c r="F44" s="14"/>
      <c r="G44" s="14"/>
      <c r="H44" s="17">
        <f>IF(B44="","",'1. &amp; 2. Pastoraler Raum'!$E$9)</f>
      </c>
      <c r="I44" s="15">
        <f>IF(H44="","",'1. &amp; 2. Pastoraler Raum'!$B$61)</f>
      </c>
      <c r="J44" s="13"/>
    </row>
    <row r="45" spans="2:10" ht="12.75">
      <c r="B45" s="26">
        <f>IF(C45="","",43)</f>
      </c>
      <c r="C45" s="13"/>
      <c r="D45" s="13"/>
      <c r="E45" s="13"/>
      <c r="F45" s="14"/>
      <c r="G45" s="14"/>
      <c r="H45" s="17">
        <f>IF(B45="","",'1. &amp; 2. Pastoraler Raum'!$E$9)</f>
      </c>
      <c r="I45" s="15">
        <f>IF(H45="","",'1. &amp; 2. Pastoraler Raum'!$B$61)</f>
      </c>
      <c r="J45" s="13"/>
    </row>
    <row r="46" spans="2:10" ht="12.75">
      <c r="B46" s="26">
        <f>IF(C46="","",44)</f>
      </c>
      <c r="C46" s="13"/>
      <c r="D46" s="13"/>
      <c r="E46" s="13"/>
      <c r="F46" s="14"/>
      <c r="G46" s="14"/>
      <c r="H46" s="17">
        <f>IF(B46="","",'1. &amp; 2. Pastoraler Raum'!$E$9)</f>
      </c>
      <c r="I46" s="15">
        <f>IF(H46="","",'1. &amp; 2. Pastoraler Raum'!$B$61)</f>
      </c>
      <c r="J46" s="13"/>
    </row>
    <row r="47" spans="1:10" ht="12.75">
      <c r="A47" t="str">
        <f>'1. &amp; 2. Pastoraler Raum'!A54</f>
        <v>Funktion</v>
      </c>
      <c r="B47" s="26">
        <f>IF(C47="","",45)</f>
      </c>
      <c r="C47" s="13"/>
      <c r="D47" s="13"/>
      <c r="E47" s="13"/>
      <c r="F47" s="14"/>
      <c r="G47" s="14"/>
      <c r="H47" s="17">
        <f>IF(B47="","",'1. &amp; 2. Pastoraler Raum'!$E$9)</f>
      </c>
      <c r="I47" s="15">
        <f>IF(H47="","",'1. &amp; 2. Pastoraler Raum'!$B$61)</f>
      </c>
      <c r="J47" s="13"/>
    </row>
    <row r="48" spans="1:10" ht="12.75">
      <c r="A48" t="str">
        <f>'1. &amp; 2. Pastoraler Raum'!A55</f>
        <v>Leiter/in</v>
      </c>
      <c r="B48" s="26">
        <f>IF(C48="","",46)</f>
      </c>
      <c r="C48" s="13"/>
      <c r="D48" s="13"/>
      <c r="E48" s="13"/>
      <c r="F48" s="14"/>
      <c r="G48" s="14"/>
      <c r="H48" s="17">
        <f>IF(B48="","",'1. &amp; 2. Pastoraler Raum'!$E$9)</f>
      </c>
      <c r="I48" s="15">
        <f>IF(H48="","",'1. &amp; 2. Pastoraler Raum'!$B$61)</f>
      </c>
      <c r="J48" s="13"/>
    </row>
    <row r="49" spans="1:10" ht="12.75">
      <c r="A49" t="str">
        <f>'1. &amp; 2. Pastoraler Raum'!A56</f>
        <v>Ministrant/in</v>
      </c>
      <c r="B49" s="26">
        <f>IF(C49="","",47)</f>
      </c>
      <c r="C49" s="13"/>
      <c r="D49" s="13"/>
      <c r="E49" s="13"/>
      <c r="F49" s="14"/>
      <c r="G49" s="14"/>
      <c r="H49" s="17">
        <f>IF(B49="","",'1. &amp; 2. Pastoraler Raum'!$E$9)</f>
      </c>
      <c r="I49" s="15">
        <f>IF(H49="","",'1. &amp; 2. Pastoraler Raum'!$B$61)</f>
      </c>
      <c r="J49" s="13"/>
    </row>
    <row r="50" spans="2:10" ht="12.75">
      <c r="B50" s="26">
        <f>IF(C50="","",48)</f>
      </c>
      <c r="C50" s="13"/>
      <c r="D50" s="13"/>
      <c r="E50" s="13"/>
      <c r="F50" s="14"/>
      <c r="G50" s="14"/>
      <c r="H50" s="17"/>
      <c r="I50" s="15">
        <f>IF(H50="","",'1. &amp; 2. Pastoraler Raum'!$B$61)</f>
      </c>
      <c r="J50" s="13"/>
    </row>
    <row r="51" spans="2:10" ht="12.75">
      <c r="B51" s="26">
        <f>IF(C51="","",49)</f>
      </c>
      <c r="C51" s="13"/>
      <c r="D51" s="13"/>
      <c r="E51" s="13"/>
      <c r="F51" s="14"/>
      <c r="G51" s="14"/>
      <c r="H51" s="17">
        <f>IF(B51="","",'1. &amp; 2. Pastoraler Raum'!$E$9)</f>
      </c>
      <c r="I51" s="15">
        <f>IF(H51="","",'1. &amp; 2. Pastoraler Raum'!$B$61)</f>
      </c>
      <c r="J51" s="13"/>
    </row>
    <row r="52" spans="2:10" ht="12.75">
      <c r="B52" s="26">
        <f>IF(C52="","",50)</f>
      </c>
      <c r="C52" s="13"/>
      <c r="D52" s="13"/>
      <c r="E52" s="13"/>
      <c r="F52" s="14"/>
      <c r="G52" s="14"/>
      <c r="H52" s="17">
        <f>IF(B52="","",'1. &amp; 2. Pastoraler Raum'!$E$9)</f>
      </c>
      <c r="I52" s="15">
        <f>IF(H52="","",'1. &amp; 2. Pastoraler Raum'!$B$61)</f>
      </c>
      <c r="J52" s="13"/>
    </row>
    <row r="55" ht="15.75">
      <c r="B55" s="22" t="s">
        <v>48</v>
      </c>
    </row>
    <row r="56" ht="16.5" thickBot="1">
      <c r="B56" s="2" t="s">
        <v>49</v>
      </c>
    </row>
    <row r="57" spans="2:10" ht="141.75" customHeight="1" thickBot="1">
      <c r="B57" s="52"/>
      <c r="C57" s="53"/>
      <c r="D57" s="53"/>
      <c r="E57" s="53"/>
      <c r="F57" s="53"/>
      <c r="G57" s="53"/>
      <c r="H57" s="53"/>
      <c r="I57" s="53"/>
      <c r="J57" s="54"/>
    </row>
    <row r="58" ht="15.75">
      <c r="B58" s="2" t="s">
        <v>50</v>
      </c>
    </row>
    <row r="59" ht="15.75">
      <c r="B59" s="2"/>
    </row>
    <row r="60" spans="2:10" ht="31.5" customHeight="1">
      <c r="B60" s="51" t="s">
        <v>68</v>
      </c>
      <c r="C60" s="51"/>
      <c r="D60" s="51"/>
      <c r="E60" s="51"/>
      <c r="F60" s="51"/>
      <c r="G60" s="51"/>
      <c r="H60" s="51"/>
      <c r="I60" s="51"/>
      <c r="J60" s="51"/>
    </row>
    <row r="62" ht="15.75">
      <c r="B62" s="2" t="s">
        <v>65</v>
      </c>
    </row>
    <row r="67" spans="2:9" ht="12.75">
      <c r="B67" s="19"/>
      <c r="C67" s="19"/>
      <c r="D67" s="19"/>
      <c r="H67" s="19"/>
      <c r="I67" s="19"/>
    </row>
    <row r="68" spans="2:8" ht="15.75">
      <c r="B68" s="2" t="s">
        <v>51</v>
      </c>
      <c r="H68" s="2" t="s">
        <v>52</v>
      </c>
    </row>
    <row r="82" spans="2:10" ht="12.75">
      <c r="B82" s="34"/>
      <c r="C82" s="34"/>
      <c r="D82" s="34"/>
      <c r="E82" s="34"/>
      <c r="F82" s="34"/>
      <c r="G82" s="34"/>
      <c r="H82" s="34"/>
      <c r="I82" s="34"/>
      <c r="J82" s="34"/>
    </row>
    <row r="83" spans="2:10" ht="12.75">
      <c r="B83" s="34"/>
      <c r="C83" s="34"/>
      <c r="D83" s="34"/>
      <c r="E83" s="34"/>
      <c r="F83" s="34"/>
      <c r="G83" s="34"/>
      <c r="H83" s="34"/>
      <c r="I83" s="34"/>
      <c r="J83" s="34"/>
    </row>
    <row r="84" spans="2:10" ht="12.75">
      <c r="B84" s="34"/>
      <c r="C84" s="34"/>
      <c r="D84" s="34"/>
      <c r="E84" s="34"/>
      <c r="F84" s="34"/>
      <c r="G84" s="34"/>
      <c r="H84" s="34"/>
      <c r="I84" s="34"/>
      <c r="J84" s="34"/>
    </row>
    <row r="85" spans="2:10" ht="12.75">
      <c r="B85" s="34"/>
      <c r="C85" s="34"/>
      <c r="D85" s="34"/>
      <c r="E85" s="34"/>
      <c r="F85" s="34"/>
      <c r="G85" s="34"/>
      <c r="H85" s="34"/>
      <c r="I85" s="34"/>
      <c r="J85" s="34"/>
    </row>
    <row r="86" spans="2:10" ht="12.75">
      <c r="B86" s="34"/>
      <c r="C86" s="34"/>
      <c r="D86" s="34"/>
      <c r="E86" s="34"/>
      <c r="F86" s="34"/>
      <c r="G86" s="34"/>
      <c r="H86" s="34"/>
      <c r="I86" s="34"/>
      <c r="J86" s="34"/>
    </row>
  </sheetData>
  <sheetProtection sheet="1"/>
  <mergeCells count="2">
    <mergeCell ref="B60:J60"/>
    <mergeCell ref="B57:J57"/>
  </mergeCells>
  <dataValidations count="4">
    <dataValidation type="list" allowBlank="1" showInputMessage="1" showErrorMessage="1" sqref="G4:G52">
      <formula1>$A$48:$A$49</formula1>
    </dataValidation>
    <dataValidation type="list" allowBlank="1" showInputMessage="1" showErrorMessage="1" sqref="J4:J52">
      <formula1>$A$29:$A$30</formula1>
    </dataValidation>
    <dataValidation type="list" allowBlank="1" showInputMessage="1" showErrorMessage="1" sqref="C4:C52">
      <formula1>$A$24:$A$25</formula1>
    </dataValidation>
    <dataValidation type="date" operator="lessThanOrEqual" allowBlank="1" showInputMessage="1" showErrorMessage="1" sqref="F4:F52">
      <formula1>38195</formula1>
    </dataValidation>
  </dataValidations>
  <printOptions/>
  <pageMargins left="0.39" right="0.33" top="0.24" bottom="0.3" header="0.17" footer="0.23"/>
  <pageSetup horizontalDpi="600" verticalDpi="600" orientation="landscape" paperSize="9" scale="80" r:id="rId1"/>
  <headerFooter alignWithMargins="0">
    <oddFooter>&amp;C&amp;Z&amp;F&amp;RSeite &amp;P</oddFooter>
  </headerFooter>
  <ignoredErrors>
    <ignoredError sqref="B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Bischöfliches Ordinariat Limburg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riveras</dc:creator>
  <cp:keywords/>
  <dc:description/>
  <cp:lastModifiedBy>Behrens, Florian</cp:lastModifiedBy>
  <cp:lastPrinted>2013-09-04T09:47:15Z</cp:lastPrinted>
  <dcterms:created xsi:type="dcterms:W3CDTF">2013-08-28T09:22:26Z</dcterms:created>
  <dcterms:modified xsi:type="dcterms:W3CDTF">2017-09-29T08:16:10Z</dcterms:modified>
  <cp:category/>
  <cp:version/>
  <cp:contentType/>
  <cp:contentStatus/>
</cp:coreProperties>
</file>